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①協会の発行図書\図書申込書テンプレート\"/>
    </mc:Choice>
  </mc:AlternateContent>
  <xr:revisionPtr revIDLastSave="0" documentId="13_ncr:1_{C32313BF-72BC-461D-83F9-2DBE7815F371}" xr6:coauthVersionLast="47" xr6:coauthVersionMax="47" xr10:uidLastSave="{00000000-0000-0000-0000-000000000000}"/>
  <bookViews>
    <workbookView xWindow="2370" yWindow="1005" windowWidth="14595" windowHeight="14160" xr2:uid="{A0DDA57C-AAE2-4D1C-B821-81FDD3D2ACC7}"/>
  </bookViews>
  <sheets>
    <sheet name="Sheet1" sheetId="1" r:id="rId1"/>
    <sheet name="宛名" sheetId="3" state="hidden" r:id="rId2"/>
    <sheet name="請求書" sheetId="4" state="hidden" r:id="rId3"/>
  </sheets>
  <definedNames>
    <definedName name="_xlnm.Print_Area" localSheetId="0">Sheet1!$A$1:$D$46</definedName>
    <definedName name="_xlnm.Print_Area" localSheetId="2">請求書!$A$1:$M$28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 l="1"/>
  <c r="H3" i="4"/>
  <c r="N22" i="3" l="1"/>
  <c r="M22" i="3"/>
  <c r="N21" i="3"/>
  <c r="M21" i="3"/>
  <c r="N20" i="3"/>
  <c r="M20" i="3"/>
  <c r="N19" i="3"/>
  <c r="M19" i="3"/>
  <c r="N18" i="3"/>
  <c r="M18" i="3"/>
  <c r="N17" i="3"/>
  <c r="M17" i="3"/>
  <c r="N16" i="3"/>
  <c r="M16" i="3"/>
  <c r="N15" i="3"/>
  <c r="M15" i="3"/>
  <c r="N14" i="3"/>
  <c r="M14" i="3"/>
  <c r="N13" i="3"/>
  <c r="M13" i="3"/>
  <c r="N12" i="3"/>
  <c r="M12" i="3"/>
  <c r="U22" i="3"/>
  <c r="U21" i="3"/>
  <c r="U20" i="3"/>
  <c r="U19" i="3"/>
  <c r="U18" i="3"/>
  <c r="U17" i="3"/>
  <c r="U16" i="3"/>
  <c r="U15" i="3"/>
  <c r="U14" i="3"/>
  <c r="U13" i="3"/>
  <c r="U12" i="3"/>
  <c r="N24" i="3" l="1"/>
  <c r="C24" i="1" s="1"/>
  <c r="M24" i="3"/>
  <c r="N26" i="3" s="1"/>
  <c r="C25" i="1" s="1"/>
  <c r="B14" i="3"/>
  <c r="B13" i="3"/>
  <c r="B12" i="3"/>
  <c r="B11" i="3"/>
  <c r="E8" i="3" s="1"/>
  <c r="B10" i="3"/>
  <c r="B9" i="3"/>
  <c r="B8" i="3"/>
  <c r="B7" i="3"/>
  <c r="B6" i="3"/>
  <c r="N25" i="3" l="1"/>
  <c r="N27" i="3" s="1"/>
  <c r="E6" i="3"/>
  <c r="E7" i="3"/>
  <c r="C27" i="1" l="1"/>
  <c r="E8" i="4"/>
  <c r="C26" i="1"/>
  <c r="D7" i="4" s="1"/>
  <c r="D2" i="3" l="1"/>
</calcChain>
</file>

<file path=xl/sharedStrings.xml><?xml version="1.0" encoding="utf-8"?>
<sst xmlns="http://schemas.openxmlformats.org/spreadsheetml/2006/main" count="123" uniqueCount="103">
  <si>
    <t>書　　籍　　名</t>
  </si>
  <si>
    <t>販売価格</t>
  </si>
  <si>
    <t>送料</t>
  </si>
  <si>
    <t>合計</t>
  </si>
  <si>
    <t>部数</t>
  </si>
  <si>
    <t>\</t>
    <phoneticPr fontId="3"/>
  </si>
  <si>
    <t>送料</t>
    <rPh sb="0" eb="2">
      <t>ソウリョウ</t>
    </rPh>
    <phoneticPr fontId="3"/>
  </si>
  <si>
    <t>令和元年10月1日現在</t>
    <phoneticPr fontId="3"/>
  </si>
  <si>
    <t>会社名（部課までご記入ください）</t>
  </si>
  <si>
    <t>※図書の内容については、当協会ホームページ≪発行図書≫のコーナーをご覧下さい。</t>
    <phoneticPr fontId="3"/>
  </si>
  <si>
    <t>申込者氏名</t>
    <phoneticPr fontId="3"/>
  </si>
  <si>
    <t>所在地</t>
    <phoneticPr fontId="3"/>
  </si>
  <si>
    <t>【1】～【10】の一式</t>
    <phoneticPr fontId="3"/>
  </si>
  <si>
    <t>書籍価格計</t>
    <rPh sb="0" eb="2">
      <t>ショセキ</t>
    </rPh>
    <rPh sb="2" eb="4">
      <t>カカク</t>
    </rPh>
    <rPh sb="4" eb="5">
      <t>ケイ</t>
    </rPh>
    <phoneticPr fontId="3"/>
  </si>
  <si>
    <t xml:space="preserve"> ※ご記入いただいた個人情報は、個人情報保護法に基づき適正に管理いたします。</t>
    <phoneticPr fontId="3"/>
  </si>
  <si>
    <t xml:space="preserve"> ≪書籍の購入及び内容について 問い合わせ先≫ </t>
    <phoneticPr fontId="3"/>
  </si>
  <si>
    <t>一般社団法人 都市計画コンサルタント協会 事務局</t>
    <phoneticPr fontId="3"/>
  </si>
  <si>
    <t>〒102-0093 東京都千代田区平河町2-12-18 ハイツニュー平河3F</t>
    <phoneticPr fontId="3"/>
  </si>
  <si>
    <t>TEL：03‐3261‐6058／FAX：186‐03‐3261‐5082</t>
    <phoneticPr fontId="3"/>
  </si>
  <si>
    <t>URL：http://www.toshicon.or.jp E-Mail ： info@toshicon.or.jp</t>
    <phoneticPr fontId="3"/>
  </si>
  <si>
    <t>【１】地区開発、地区整備、団地計画設計業務及び報酬基準（平成17年）</t>
    <phoneticPr fontId="3"/>
  </si>
  <si>
    <t>【２】都市計画策定に伴う基礎調査に関する業務報酬算定要領(平成17年）</t>
    <phoneticPr fontId="3"/>
  </si>
  <si>
    <t>【３】環境影響評価業務報酬算定要領（平成15年5月策定）</t>
    <phoneticPr fontId="3"/>
  </si>
  <si>
    <t>【４】用途地域策定業務および業務報酬算定要領（平成5年）</t>
    <phoneticPr fontId="3"/>
  </si>
  <si>
    <t>【５】都市計画区域マスタープラン（整備、開発および保全の方針）策定内容及び業務報酬算定要領（平成13年7月）</t>
    <phoneticPr fontId="3"/>
  </si>
  <si>
    <t>【６】市町村マスタープラン（市町村の都市計画に関する基本的な方針）策定内容及び業務報酬算定要領（平成13年7月改定）</t>
    <phoneticPr fontId="3"/>
  </si>
  <si>
    <t>【７】都市計画業務における住民参加型業務の手引き(平成18年3月策定）</t>
    <phoneticPr fontId="3"/>
  </si>
  <si>
    <t>【８】既成市街地におけるまちづくり事業化計画策定の手引き（平成18年3月策定）</t>
    <phoneticPr fontId="3"/>
  </si>
  <si>
    <t>【９】立地適正化計画作成業務実施にあたっての手引き（平成27年10月）</t>
    <phoneticPr fontId="3"/>
  </si>
  <si>
    <t>【１０】土地区画整理事業等マネジメント業務実施にあたっての手引き（平成28年3月）</t>
    <phoneticPr fontId="3"/>
  </si>
  <si>
    <t>FAX</t>
    <phoneticPr fontId="3"/>
  </si>
  <si>
    <r>
      <t>E</t>
    </r>
    <r>
      <rPr>
        <sz val="9"/>
        <color theme="1"/>
        <rFont val="ＭＳ 明朝"/>
        <family val="1"/>
        <charset val="128"/>
      </rPr>
      <t>メール</t>
    </r>
    <phoneticPr fontId="3"/>
  </si>
  <si>
    <r>
      <rPr>
        <sz val="9"/>
        <color rgb="FF000000"/>
        <rFont val="Times New Roman"/>
        <family val="1"/>
      </rPr>
      <t xml:space="preserve">TEL
</t>
    </r>
    <r>
      <rPr>
        <sz val="9"/>
        <color rgb="FF000000"/>
        <rFont val="ＭＳ 明朝"/>
        <family val="1"/>
        <charset val="128"/>
      </rPr>
      <t>必ずご記入ください</t>
    </r>
    <phoneticPr fontId="3"/>
  </si>
  <si>
    <t>封筒</t>
    <rPh sb="0" eb="2">
      <t>フウトウ</t>
    </rPh>
    <phoneticPr fontId="3"/>
  </si>
  <si>
    <t>書籍重量</t>
    <rPh sb="0" eb="2">
      <t>ショセキ</t>
    </rPh>
    <rPh sb="2" eb="4">
      <t>ジュウリョウ</t>
    </rPh>
    <phoneticPr fontId="3"/>
  </si>
  <si>
    <t>重量計</t>
    <rPh sb="0" eb="2">
      <t>ジュウリョウ</t>
    </rPh>
    <rPh sb="2" eb="3">
      <t>ケイ</t>
    </rPh>
    <phoneticPr fontId="3"/>
  </si>
  <si>
    <t>金額計</t>
    <rPh sb="0" eb="2">
      <t>キンガク</t>
    </rPh>
    <rPh sb="2" eb="3">
      <t>ケイ</t>
    </rPh>
    <phoneticPr fontId="3"/>
  </si>
  <si>
    <t>部</t>
    <rPh sb="0" eb="1">
      <t>ブ</t>
    </rPh>
    <phoneticPr fontId="3"/>
  </si>
  <si>
    <t>課</t>
    <rPh sb="0" eb="1">
      <t>カ</t>
    </rPh>
    <phoneticPr fontId="3"/>
  </si>
  <si>
    <t>郵送しますので、お間違いのないようご記入ください</t>
    <rPh sb="0" eb="2">
      <t>ユウソウ</t>
    </rPh>
    <rPh sb="9" eb="11">
      <t>マチガ</t>
    </rPh>
    <rPh sb="18" eb="20">
      <t>キニュウ</t>
    </rPh>
    <phoneticPr fontId="3"/>
  </si>
  <si>
    <t>送付先：info@toshicon.or.jp</t>
    <rPh sb="0" eb="3">
      <t>ソウフサキ</t>
    </rPh>
    <phoneticPr fontId="3"/>
  </si>
  <si>
    <t>〒</t>
    <phoneticPr fontId="3"/>
  </si>
  <si>
    <t>様</t>
    <rPh sb="0" eb="1">
      <t>サマ</t>
    </rPh>
    <phoneticPr fontId="3"/>
  </si>
  <si>
    <t>　</t>
    <phoneticPr fontId="3"/>
  </si>
  <si>
    <t>一金</t>
    <rPh sb="0" eb="1">
      <t>イチ</t>
    </rPh>
    <rPh sb="1" eb="2">
      <t>キン</t>
    </rPh>
    <phoneticPr fontId="3"/>
  </si>
  <si>
    <t>円</t>
    <rPh sb="0" eb="1">
      <t>エン</t>
    </rPh>
    <phoneticPr fontId="3"/>
  </si>
  <si>
    <t>上記の通りご請求申し上げます</t>
    <rPh sb="0" eb="2">
      <t>ジョウキ</t>
    </rPh>
    <rPh sb="3" eb="4">
      <t>トオ</t>
    </rPh>
    <rPh sb="6" eb="8">
      <t>セイキュウ</t>
    </rPh>
    <rPh sb="8" eb="9">
      <t>モウ</t>
    </rPh>
    <rPh sb="10" eb="11">
      <t>ア</t>
    </rPh>
    <phoneticPr fontId="3"/>
  </si>
  <si>
    <t>ハイツニュー平河3F</t>
  </si>
  <si>
    <t>殿</t>
    <rPh sb="0" eb="1">
      <t>トノ</t>
    </rPh>
    <phoneticPr fontId="3"/>
  </si>
  <si>
    <t>千代田区平河町2－12－18</t>
  </si>
  <si>
    <t xml:space="preserve">       一般社団法人 都市計画コンサルタント協会</t>
  </si>
  <si>
    <t>※口座名　(社)　都市計画コンサルタント協会</t>
    <rPh sb="6" eb="7">
      <t>シャ</t>
    </rPh>
    <rPh sb="9" eb="11">
      <t>トシ</t>
    </rPh>
    <rPh sb="11" eb="13">
      <t>ケイカク</t>
    </rPh>
    <rPh sb="13" eb="20">
      <t>コンサルタント</t>
    </rPh>
    <rPh sb="20" eb="22">
      <t>キョウカイ</t>
    </rPh>
    <phoneticPr fontId="19" alignment="distributed"/>
  </si>
  <si>
    <t>普通預金　No.２３７１８２２</t>
  </si>
  <si>
    <t>＜お振込先＞</t>
  </si>
  <si>
    <r>
      <t>口座名</t>
    </r>
    <r>
      <rPr>
        <sz val="10.5"/>
        <color theme="1"/>
        <rFont val="Century"/>
        <family val="1"/>
      </rPr>
      <t xml:space="preserve"> (</t>
    </r>
    <r>
      <rPr>
        <sz val="10.5"/>
        <color theme="1"/>
        <rFont val="ＭＳ 明朝"/>
        <family val="1"/>
        <charset val="128"/>
      </rPr>
      <t>社</t>
    </r>
    <r>
      <rPr>
        <sz val="10.5"/>
        <color theme="1"/>
        <rFont val="Century"/>
        <family val="1"/>
      </rPr>
      <t>)</t>
    </r>
    <r>
      <rPr>
        <sz val="10.5"/>
        <color theme="1"/>
        <rFont val="ＭＳ 明朝"/>
        <family val="1"/>
        <charset val="128"/>
      </rPr>
      <t>　都市計画コンサルタント協会</t>
    </r>
    <rPh sb="5" eb="6">
      <t>シャ</t>
    </rPh>
    <rPh sb="8" eb="10">
      <t>トシ</t>
    </rPh>
    <rPh sb="10" eb="12">
      <t>ケイカク</t>
    </rPh>
    <rPh sb="12" eb="19">
      <t>コンサルタント</t>
    </rPh>
    <rPh sb="19" eb="21">
      <t>キョウカイ</t>
    </rPh>
    <phoneticPr fontId="19" alignment="distributed"/>
  </si>
  <si>
    <r>
      <t>○銀行振込　　銀</t>
    </r>
    <r>
      <rPr>
        <sz val="10.5"/>
        <color theme="1"/>
        <rFont val="Century"/>
        <family val="1"/>
      </rPr>
      <t xml:space="preserve"> </t>
    </r>
    <r>
      <rPr>
        <sz val="10.5"/>
        <color theme="1"/>
        <rFont val="ＭＳ 明朝"/>
        <family val="1"/>
        <charset val="128"/>
      </rPr>
      <t>行</t>
    </r>
    <r>
      <rPr>
        <sz val="10.5"/>
        <color theme="1"/>
        <rFont val="Century"/>
        <family val="1"/>
      </rPr>
      <t xml:space="preserve"> </t>
    </r>
    <r>
      <rPr>
        <sz val="10.5"/>
        <color theme="1"/>
        <rFont val="ＭＳ 明朝"/>
        <family val="1"/>
        <charset val="128"/>
      </rPr>
      <t>名：　みずほ銀行　町村会館出張所</t>
    </r>
    <rPh sb="20" eb="21">
      <t>チョウ</t>
    </rPh>
    <rPh sb="21" eb="22">
      <t>ソン</t>
    </rPh>
    <rPh sb="22" eb="24">
      <t>カイカン</t>
    </rPh>
    <rPh sb="24" eb="27">
      <t>シュッチョウジョ</t>
    </rPh>
    <phoneticPr fontId="19" alignment="distributed"/>
  </si>
  <si>
    <r>
      <t>口座番号：　普通預金　</t>
    </r>
    <r>
      <rPr>
        <sz val="10.5"/>
        <color theme="1"/>
        <rFont val="Century"/>
        <family val="1"/>
      </rPr>
      <t>No.2371822</t>
    </r>
  </si>
  <si>
    <t>＜問い合わせ＞</t>
  </si>
  <si>
    <r>
      <t>一般社団法人</t>
    </r>
    <r>
      <rPr>
        <sz val="10.5"/>
        <color theme="1"/>
        <rFont val="Century"/>
        <family val="1"/>
      </rPr>
      <t xml:space="preserve"> </t>
    </r>
    <r>
      <rPr>
        <sz val="10.5"/>
        <color theme="1"/>
        <rFont val="ＭＳ 明朝"/>
        <family val="1"/>
        <charset val="128"/>
      </rPr>
      <t>都市計画コンサルタント協会　事務局</t>
    </r>
  </si>
  <si>
    <r>
      <t>千代田区平河町</t>
    </r>
    <r>
      <rPr>
        <sz val="10.5"/>
        <color theme="1"/>
        <rFont val="Century"/>
        <family val="1"/>
      </rPr>
      <t>2</t>
    </r>
    <r>
      <rPr>
        <sz val="10.5"/>
        <color theme="1"/>
        <rFont val="ＭＳ 明朝"/>
        <family val="1"/>
        <charset val="128"/>
      </rPr>
      <t>－</t>
    </r>
    <r>
      <rPr>
        <sz val="10.5"/>
        <color theme="1"/>
        <rFont val="Century"/>
        <family val="1"/>
      </rPr>
      <t>12</t>
    </r>
    <r>
      <rPr>
        <sz val="10.5"/>
        <color theme="1"/>
        <rFont val="ＭＳ 明朝"/>
        <family val="1"/>
        <charset val="128"/>
      </rPr>
      <t>－</t>
    </r>
    <r>
      <rPr>
        <sz val="10.5"/>
        <color theme="1"/>
        <rFont val="Century"/>
        <family val="1"/>
      </rPr>
      <t>18</t>
    </r>
    <r>
      <rPr>
        <sz val="10.5"/>
        <color theme="1"/>
        <rFont val="ＭＳ 明朝"/>
        <family val="1"/>
        <charset val="128"/>
      </rPr>
      <t>ハイツニュー平河</t>
    </r>
    <r>
      <rPr>
        <sz val="10.5"/>
        <color theme="1"/>
        <rFont val="Century"/>
        <family val="1"/>
      </rPr>
      <t>3F</t>
    </r>
  </si>
  <si>
    <r>
      <t>E- Mail</t>
    </r>
    <r>
      <rPr>
        <sz val="10.5"/>
        <color theme="1"/>
        <rFont val="ＭＳ 明朝"/>
        <family val="1"/>
        <charset val="128"/>
      </rPr>
      <t>：</t>
    </r>
    <r>
      <rPr>
        <sz val="10.5"/>
        <color theme="1"/>
        <rFont val="Century"/>
        <family val="1"/>
      </rPr>
      <t>info@toshicon.or.jp</t>
    </r>
  </si>
  <si>
    <t>振込先　みずほ銀行　町村会館出張所</t>
    <rPh sb="10" eb="11">
      <t>チョウ</t>
    </rPh>
    <rPh sb="11" eb="12">
      <t>ソン</t>
    </rPh>
    <rPh sb="12" eb="14">
      <t>カイカン</t>
    </rPh>
    <rPh sb="14" eb="17">
      <t>シュッチョウジョ</t>
    </rPh>
    <phoneticPr fontId="19" alignment="distributed"/>
  </si>
  <si>
    <r>
      <rPr>
        <sz val="10.5"/>
        <color theme="1"/>
        <rFont val="Century"/>
        <family val="1"/>
      </rPr>
      <t>TEL</t>
    </r>
    <r>
      <rPr>
        <sz val="10.5"/>
        <color theme="1"/>
        <rFont val="ＭＳ 明朝"/>
        <family val="1"/>
        <charset val="128"/>
      </rPr>
      <t>：０３－３２６１－６０５８</t>
    </r>
    <phoneticPr fontId="3"/>
  </si>
  <si>
    <r>
      <rPr>
        <sz val="10.5"/>
        <color theme="1"/>
        <rFont val="Century"/>
        <family val="1"/>
      </rPr>
      <t>FAX</t>
    </r>
    <r>
      <rPr>
        <sz val="10.5"/>
        <color theme="1"/>
        <rFont val="ＭＳ 明朝"/>
        <family val="1"/>
        <charset val="128"/>
      </rPr>
      <t>：０３－３２６１－５０８２</t>
    </r>
    <phoneticPr fontId="3"/>
  </si>
  <si>
    <t>部署名</t>
    <rPh sb="0" eb="3">
      <t>ブショメイ</t>
    </rPh>
    <phoneticPr fontId="3"/>
  </si>
  <si>
    <t>団体名</t>
    <rPh sb="0" eb="3">
      <t>ダンタイメイ</t>
    </rPh>
    <phoneticPr fontId="3"/>
  </si>
  <si>
    <t>一般社団法人 都市計画コンサルタント協会発行図書 購入申込書(公共団体)</t>
    <rPh sb="31" eb="35">
      <t>コウキョウダンタイ</t>
    </rPh>
    <phoneticPr fontId="3"/>
  </si>
  <si>
    <t>みずほ銀行 町(ちょう)村(そん)会館(かいかん)出張所(しゅっちょうじょ)</t>
    <phoneticPr fontId="3"/>
  </si>
  <si>
    <t>振込先：</t>
    <phoneticPr fontId="3"/>
  </si>
  <si>
    <t>普通口座№2371822 シャ)トシケイカクコンサルタントキョウカイ 宛</t>
    <phoneticPr fontId="3"/>
  </si>
  <si>
    <t>請求書の宛名</t>
    <rPh sb="0" eb="3">
      <t>セイキュウショ</t>
    </rPh>
    <rPh sb="4" eb="6">
      <t>アテナ</t>
    </rPh>
    <phoneticPr fontId="3"/>
  </si>
  <si>
    <t>FAX：186-03-3261-5082</t>
    <phoneticPr fontId="3"/>
  </si>
  <si>
    <t>オレンジの枠内に必要事項を記入のうえ、メールまたはFAXにてお申込みください。</t>
    <rPh sb="5" eb="6">
      <t>ワク</t>
    </rPh>
    <rPh sb="6" eb="7">
      <t>ウチ</t>
    </rPh>
    <rPh sb="8" eb="12">
      <t>ヒツヨウジコウ</t>
    </rPh>
    <rPh sb="13" eb="15">
      <t>キニュウ</t>
    </rPh>
    <rPh sb="31" eb="33">
      <t>モウシコ</t>
    </rPh>
    <phoneticPr fontId="3"/>
  </si>
  <si>
    <t>申込受付後、確認メールをお送りします。</t>
    <rPh sb="0" eb="2">
      <t>モウシコミ</t>
    </rPh>
    <rPh sb="2" eb="4">
      <t>ウケツケ</t>
    </rPh>
    <rPh sb="4" eb="5">
      <t>アト</t>
    </rPh>
    <rPh sb="6" eb="8">
      <t>カクニン</t>
    </rPh>
    <rPh sb="13" eb="14">
      <t>オク</t>
    </rPh>
    <phoneticPr fontId="3"/>
  </si>
  <si>
    <t>図書及び請求書を同封のうえお送りいたしますので、図書到着後、請求金額を下記振込先へお振込みください。</t>
    <phoneticPr fontId="3"/>
  </si>
  <si>
    <t>切手代</t>
    <rPh sb="0" eb="3">
      <t>キッテダイ</t>
    </rPh>
    <phoneticPr fontId="3"/>
  </si>
  <si>
    <t>メールにてお問い合わせください</t>
    <rPh sb="6" eb="7">
      <t>ト</t>
    </rPh>
    <rPh sb="8" eb="9">
      <t>ア</t>
    </rPh>
    <phoneticPr fontId="3"/>
  </si>
  <si>
    <t>金額確認してメールで伝える</t>
    <rPh sb="0" eb="2">
      <t>キンガク</t>
    </rPh>
    <rPh sb="2" eb="4">
      <t>カクニン</t>
    </rPh>
    <rPh sb="10" eb="11">
      <t>ツタ</t>
    </rPh>
    <phoneticPr fontId="3"/>
  </si>
  <si>
    <t>販売価格</t>
    <rPh sb="0" eb="4">
      <t>ハンバイカカク</t>
    </rPh>
    <phoneticPr fontId="3"/>
  </si>
  <si>
    <t>計</t>
    <rPh sb="0" eb="1">
      <t>ケイ</t>
    </rPh>
    <phoneticPr fontId="3"/>
  </si>
  <si>
    <t>税込み金額計</t>
    <rPh sb="0" eb="2">
      <t>ゼイコ</t>
    </rPh>
    <rPh sb="3" eb="5">
      <t>キンガク</t>
    </rPh>
    <rPh sb="5" eb="6">
      <t>ケイ</t>
    </rPh>
    <phoneticPr fontId="3"/>
  </si>
  <si>
    <t>税込み送料</t>
    <rPh sb="0" eb="2">
      <t>ゼイコ</t>
    </rPh>
    <rPh sb="3" eb="5">
      <t>ソウリョウ</t>
    </rPh>
    <phoneticPr fontId="3"/>
  </si>
  <si>
    <t>内税（小数点切り捨て）</t>
    <rPh sb="0" eb="2">
      <t>ウチゼイ</t>
    </rPh>
    <rPh sb="3" eb="6">
      <t>ショウスウテン</t>
    </rPh>
    <rPh sb="6" eb="7">
      <t>キ</t>
    </rPh>
    <rPh sb="8" eb="9">
      <t>ス</t>
    </rPh>
    <phoneticPr fontId="3"/>
  </si>
  <si>
    <t>郵便料金</t>
    <rPh sb="0" eb="4">
      <t>ユウビンリョウキン</t>
    </rPh>
    <phoneticPr fontId="3"/>
  </si>
  <si>
    <t>g以上</t>
    <rPh sb="1" eb="3">
      <t>イジョウ</t>
    </rPh>
    <phoneticPr fontId="3"/>
  </si>
  <si>
    <t>g以下</t>
    <rPh sb="1" eb="3">
      <t>イカ</t>
    </rPh>
    <phoneticPr fontId="3"/>
  </si>
  <si>
    <t>合計金額</t>
    <rPh sb="0" eb="4">
      <t>ゴウケイキンガク</t>
    </rPh>
    <phoneticPr fontId="3"/>
  </si>
  <si>
    <t>うち、消費税額　税率：10%</t>
    <rPh sb="3" eb="7">
      <t>ショウヒゼイガク</t>
    </rPh>
    <rPh sb="8" eb="10">
      <t>ゼイリツ</t>
    </rPh>
    <phoneticPr fontId="3"/>
  </si>
  <si>
    <t>所在地 郵便番号</t>
    <rPh sb="4" eb="8">
      <t>ユウビンバンゴウ</t>
    </rPh>
    <phoneticPr fontId="3"/>
  </si>
  <si>
    <t>TEL
必ずご記入ください</t>
    <phoneticPr fontId="3"/>
  </si>
  <si>
    <t>Eメール</t>
    <phoneticPr fontId="3"/>
  </si>
  <si>
    <t xml:space="preserve">                会　　長　　芳賀　稔</t>
    <rPh sb="22" eb="24">
      <t>ハガ</t>
    </rPh>
    <rPh sb="25" eb="26">
      <t>ミノル</t>
    </rPh>
    <phoneticPr fontId="3"/>
  </si>
  <si>
    <t>登録番号</t>
    <rPh sb="0" eb="4">
      <t>トウロクバンゴウ</t>
    </rPh>
    <phoneticPr fontId="3"/>
  </si>
  <si>
    <t>うち消費税（税率10%）</t>
    <rPh sb="2" eb="5">
      <t>ショウヒゼイ</t>
    </rPh>
    <rPh sb="6" eb="8">
      <t>ゼイリツ</t>
    </rPh>
    <phoneticPr fontId="3"/>
  </si>
  <si>
    <t>円</t>
    <rPh sb="0" eb="1">
      <t>エン</t>
    </rPh>
    <phoneticPr fontId="3"/>
  </si>
  <si>
    <t>但し、書籍代</t>
    <rPh sb="0" eb="1">
      <t>タダ</t>
    </rPh>
    <phoneticPr fontId="3"/>
  </si>
  <si>
    <t>2000/1/1日付を入れる</t>
    <rPh sb="8" eb="10">
      <t>ヒヅケ</t>
    </rPh>
    <rPh sb="11" eb="12">
      <t>イ</t>
    </rPh>
    <phoneticPr fontId="3"/>
  </si>
  <si>
    <t>　いつもお世話になっております。
　この度は、当協会発行図書 購入申込み頂き、誠に有難うございました。
　請求書を同封致しますので、お振込み頂けます様よろしくお願い申し上げます。
　なお、恐縮に存じますが、振込手数料につきましては、当方での負担はできかねますのでご了承下さいますよう併せてお願い申し上げます。ご査収のほどよろしくお願い致します。</t>
    <phoneticPr fontId="3"/>
  </si>
  <si>
    <t>請　求　書</t>
    <rPh sb="0" eb="1">
      <t>ショウ</t>
    </rPh>
    <rPh sb="2" eb="3">
      <t>モトム</t>
    </rPh>
    <rPh sb="4" eb="5">
      <t>ショ</t>
    </rPh>
    <phoneticPr fontId="3"/>
  </si>
  <si>
    <t>普通郵便</t>
    <rPh sb="0" eb="2">
      <t>フツウ</t>
    </rPh>
    <rPh sb="2" eb="4">
      <t>ユウビン</t>
    </rPh>
    <phoneticPr fontId="3"/>
  </si>
  <si>
    <t>ゆうメール</t>
    <phoneticPr fontId="3"/>
  </si>
  <si>
    <t>レターパックライト</t>
    <phoneticPr fontId="3"/>
  </si>
  <si>
    <t>レターパックプラス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</si>
</sst>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6" x14ac:knownFonts="1">
    <font>
      <sz val="11"/>
      <color theme="1"/>
      <name val="游ゴシック"/>
      <family val="2"/>
      <charset val="128"/>
      <scheme val="minor"/>
    </font>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2"/>
      <color theme="1"/>
      <name val="ＭＳ Ｐ明朝"/>
      <family val="1"/>
      <charset val="128"/>
    </font>
    <font>
      <b/>
      <u val="double"/>
      <sz val="10"/>
      <color rgb="FFFF0000"/>
      <name val="ＭＳ Ｐ明朝"/>
      <family val="1"/>
      <charset val="128"/>
    </font>
    <font>
      <b/>
      <sz val="10"/>
      <color theme="1"/>
      <name val="ＭＳ Ｐ明朝"/>
      <family val="1"/>
      <charset val="128"/>
    </font>
    <font>
      <sz val="9"/>
      <color rgb="FF000000"/>
      <name val="Courier New"/>
      <family val="3"/>
    </font>
    <font>
      <sz val="9"/>
      <color rgb="FF000000"/>
      <name val="Times New Roman"/>
      <family val="1"/>
      <charset val="128"/>
    </font>
    <font>
      <sz val="9"/>
      <color rgb="FF000000"/>
      <name val="ＭＳ 明朝"/>
      <family val="1"/>
      <charset val="128"/>
    </font>
    <font>
      <sz val="9"/>
      <color rgb="FF000000"/>
      <name val="Times New Roman"/>
      <family val="1"/>
    </font>
    <font>
      <sz val="9"/>
      <color theme="1"/>
      <name val="ＭＳ 明朝"/>
      <family val="1"/>
      <charset val="128"/>
    </font>
    <font>
      <sz val="9"/>
      <color theme="1"/>
      <name val="Century"/>
      <family val="1"/>
    </font>
    <font>
      <sz val="9"/>
      <color rgb="FF000000"/>
      <name val="ＭＳ Ｐゴシック"/>
      <family val="3"/>
      <charset val="128"/>
    </font>
    <font>
      <sz val="11"/>
      <name val="ＭＳ Ｐゴシック"/>
      <family val="3"/>
      <charset val="128"/>
    </font>
    <font>
      <sz val="11"/>
      <color theme="1"/>
      <name val="ＭＳ 明朝"/>
      <family val="1"/>
      <charset val="128"/>
    </font>
    <font>
      <sz val="10"/>
      <color rgb="FF000000"/>
      <name val="ＭＳ Ｐゴシック"/>
      <family val="3"/>
      <charset val="128"/>
    </font>
    <font>
      <sz val="10.5"/>
      <color theme="1"/>
      <name val="Century"/>
      <family val="1"/>
    </font>
    <font>
      <sz val="10.5"/>
      <color theme="1"/>
      <name val="ＭＳ 明朝"/>
      <family val="1"/>
      <charset val="128"/>
    </font>
    <font>
      <sz val="5"/>
      <name val="ＭＳ 明朝"/>
      <family val="1"/>
      <charset val="128"/>
    </font>
    <font>
      <sz val="18"/>
      <color theme="1"/>
      <name val="ＭＳ 明朝"/>
      <family val="1"/>
      <charset val="128"/>
    </font>
    <font>
      <sz val="9"/>
      <color theme="1"/>
      <name val="ＭＳ Ｐ明朝"/>
      <family val="1"/>
      <charset val="128"/>
    </font>
    <font>
      <b/>
      <u/>
      <sz val="10"/>
      <color theme="1"/>
      <name val="ＭＳ Ｐ明朝"/>
      <family val="1"/>
      <charset val="128"/>
    </font>
    <font>
      <b/>
      <sz val="12"/>
      <color theme="1"/>
      <name val="ＭＳ Ｐ明朝"/>
      <family val="1"/>
      <charset val="128"/>
    </font>
    <font>
      <sz val="10"/>
      <color theme="1"/>
      <name val="ＭＳ Ｐゴシック"/>
      <family val="3"/>
      <charset val="128"/>
    </font>
    <font>
      <sz val="1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cellStyleXfs>
  <cellXfs count="93">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xf>
    <xf numFmtId="0" fontId="2" fillId="0" borderId="3" xfId="0" applyFont="1" applyBorder="1" applyAlignment="1">
      <alignment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0" fillId="0" borderId="2" xfId="0" applyFont="1" applyBorder="1" applyAlignment="1">
      <alignment horizontal="left" vertical="center" wrapText="1"/>
    </xf>
    <xf numFmtId="0" fontId="12" fillId="0" borderId="2" xfId="0" applyFont="1" applyBorder="1" applyAlignment="1">
      <alignment horizontal="justify" vertical="center" wrapText="1"/>
    </xf>
    <xf numFmtId="0" fontId="2" fillId="0" borderId="2" xfId="0" applyFont="1" applyBorder="1">
      <alignment vertical="center"/>
    </xf>
    <xf numFmtId="0" fontId="2" fillId="0" borderId="7" xfId="0" applyFont="1" applyBorder="1" applyAlignment="1">
      <alignment horizontal="center" vertical="center" wrapText="1"/>
    </xf>
    <xf numFmtId="38" fontId="2" fillId="0" borderId="1" xfId="1" applyFont="1" applyBorder="1">
      <alignment vertical="center"/>
    </xf>
    <xf numFmtId="0" fontId="2" fillId="0" borderId="3" xfId="0" applyFont="1" applyBorder="1" applyAlignment="1">
      <alignment horizontal="right"/>
    </xf>
    <xf numFmtId="38" fontId="2" fillId="0" borderId="3" xfId="1" applyFont="1" applyBorder="1">
      <alignment vertical="center"/>
    </xf>
    <xf numFmtId="38" fontId="2" fillId="0" borderId="0" xfId="1" applyFont="1" applyBorder="1" applyAlignment="1">
      <alignment horizontal="righ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3" fillId="0" borderId="2" xfId="0" applyFont="1" applyBorder="1" applyAlignment="1">
      <alignment horizontal="right" vertical="center" wrapText="1"/>
    </xf>
    <xf numFmtId="0" fontId="15" fillId="0" borderId="0" xfId="0" applyFont="1">
      <alignment vertical="center"/>
    </xf>
    <xf numFmtId="0" fontId="17"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left" vertical="center"/>
    </xf>
    <xf numFmtId="0" fontId="20" fillId="0" borderId="0" xfId="0" applyFont="1" applyAlignment="1">
      <alignment horizontal="center" vertical="center"/>
    </xf>
    <xf numFmtId="0" fontId="15" fillId="0" borderId="0" xfId="0" applyFont="1" applyAlignment="1">
      <alignment horizontal="righ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0" xfId="0" applyBorder="1">
      <alignment vertical="center"/>
    </xf>
    <xf numFmtId="0" fontId="0" fillId="0" borderId="17" xfId="0" applyBorder="1">
      <alignment vertical="center"/>
    </xf>
    <xf numFmtId="0" fontId="18" fillId="0" borderId="0" xfId="0" applyFont="1">
      <alignment vertical="center"/>
    </xf>
    <xf numFmtId="0" fontId="5" fillId="0" borderId="0" xfId="0" applyFont="1" applyAlignment="1">
      <alignment horizontal="right" vertical="center"/>
    </xf>
    <xf numFmtId="0" fontId="12" fillId="0" borderId="0" xfId="0" applyFont="1" applyAlignment="1">
      <alignment horizontal="justify" vertical="center" wrapText="1"/>
    </xf>
    <xf numFmtId="0" fontId="21" fillId="0" borderId="8" xfId="0" applyFont="1" applyBorder="1" applyAlignment="1">
      <alignment horizontal="justify" vertical="center" wrapText="1"/>
    </xf>
    <xf numFmtId="0" fontId="9" fillId="0" borderId="18" xfId="0" applyFont="1" applyBorder="1" applyAlignment="1">
      <alignment vertical="center" wrapText="1"/>
    </xf>
    <xf numFmtId="0" fontId="9" fillId="0" borderId="20" xfId="0" applyFont="1" applyBorder="1" applyAlignment="1">
      <alignment horizontal="left" vertical="center" wrapText="1"/>
    </xf>
    <xf numFmtId="0" fontId="11" fillId="0" borderId="20" xfId="0" applyFont="1" applyBorder="1" applyAlignment="1">
      <alignment horizontal="justify" vertical="center" wrapText="1"/>
    </xf>
    <xf numFmtId="0" fontId="22" fillId="0" borderId="0" xfId="0" applyFont="1">
      <alignment vertical="center"/>
    </xf>
    <xf numFmtId="0" fontId="0" fillId="0" borderId="24" xfId="0" applyBorder="1">
      <alignment vertical="center"/>
    </xf>
    <xf numFmtId="0" fontId="2" fillId="3" borderId="25" xfId="0" applyFont="1" applyFill="1" applyBorder="1">
      <alignment vertical="center"/>
    </xf>
    <xf numFmtId="0" fontId="23" fillId="0" borderId="8" xfId="0" applyFont="1" applyBorder="1" applyAlignment="1">
      <alignment horizontal="right" vertical="center"/>
    </xf>
    <xf numFmtId="38" fontId="23" fillId="0" borderId="9" xfId="1" applyFont="1" applyBorder="1">
      <alignment vertical="center"/>
    </xf>
    <xf numFmtId="176" fontId="15" fillId="0" borderId="0" xfId="0" applyNumberFormat="1" applyFont="1" applyAlignment="1">
      <alignment horizontal="right" vertical="center"/>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16" fillId="2" borderId="19" xfId="0" applyFont="1" applyFill="1" applyBorder="1" applyAlignment="1" applyProtection="1">
      <alignment horizontal="left" vertical="center" wrapText="1"/>
      <protection locked="0"/>
    </xf>
    <xf numFmtId="0" fontId="16" fillId="2" borderId="21" xfId="0" applyFont="1" applyFill="1" applyBorder="1" applyAlignment="1" applyProtection="1">
      <alignment horizontal="left" vertical="center" wrapText="1"/>
      <protection locked="0"/>
    </xf>
    <xf numFmtId="0" fontId="24" fillId="2" borderId="21" xfId="0" applyFont="1" applyFill="1" applyBorder="1" applyAlignment="1" applyProtection="1">
      <alignment horizontal="justify" vertical="center" wrapText="1"/>
      <protection locked="0"/>
    </xf>
    <xf numFmtId="0" fontId="24" fillId="2" borderId="23" xfId="0" applyFont="1" applyFill="1" applyBorder="1" applyAlignment="1" applyProtection="1">
      <alignment horizontal="justify" vertical="center" wrapText="1"/>
      <protection locked="0"/>
    </xf>
    <xf numFmtId="0" fontId="24" fillId="0" borderId="0" xfId="0" applyFont="1" applyAlignment="1">
      <alignment horizontal="justify" vertical="center" wrapText="1"/>
    </xf>
    <xf numFmtId="0" fontId="24" fillId="2" borderId="9" xfId="0" applyFont="1" applyFill="1" applyBorder="1" applyAlignment="1" applyProtection="1">
      <alignment horizontal="justify" vertical="center" wrapText="1"/>
      <protection locked="0"/>
    </xf>
    <xf numFmtId="38" fontId="2" fillId="0" borderId="2" xfId="1" applyFont="1" applyBorder="1" applyAlignment="1" applyProtection="1">
      <alignment horizontal="right" vertical="center" wrapText="1"/>
    </xf>
    <xf numFmtId="0" fontId="0" fillId="0" borderId="1" xfId="0" applyBorder="1">
      <alignment vertical="center"/>
    </xf>
    <xf numFmtId="0" fontId="2" fillId="0" borderId="1" xfId="0" applyFont="1" applyBorder="1">
      <alignment vertical="center"/>
    </xf>
    <xf numFmtId="38" fontId="2" fillId="0" borderId="2" xfId="1" applyFont="1" applyBorder="1" applyAlignment="1" applyProtection="1">
      <alignment horizontal="right" vertical="center"/>
    </xf>
    <xf numFmtId="0" fontId="2" fillId="0" borderId="3" xfId="0" applyFont="1" applyBorder="1">
      <alignment vertical="center"/>
    </xf>
    <xf numFmtId="0" fontId="2" fillId="0" borderId="26" xfId="0" applyFont="1" applyBorder="1">
      <alignment vertical="center"/>
    </xf>
    <xf numFmtId="0" fontId="2" fillId="0" borderId="27" xfId="0" applyFont="1" applyBorder="1">
      <alignment vertical="center"/>
    </xf>
    <xf numFmtId="38" fontId="2" fillId="0" borderId="28" xfId="0" applyNumberFormat="1"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1" xfId="0" applyFont="1" applyBorder="1" applyAlignment="1">
      <alignment horizontal="center" vertical="center"/>
    </xf>
    <xf numFmtId="3" fontId="2"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23" fillId="0" borderId="31" xfId="0" applyFont="1" applyBorder="1" applyAlignment="1">
      <alignment horizontal="right" vertical="center"/>
    </xf>
    <xf numFmtId="0" fontId="9" fillId="0" borderId="20" xfId="0" applyFont="1" applyBorder="1" applyAlignment="1">
      <alignment vertical="center" wrapText="1"/>
    </xf>
    <xf numFmtId="0" fontId="11" fillId="0" borderId="22" xfId="0" applyFont="1" applyBorder="1" applyAlignment="1">
      <alignment horizontal="justify" vertical="center" wrapText="1"/>
    </xf>
    <xf numFmtId="0" fontId="15" fillId="0" borderId="10" xfId="0" applyFont="1" applyBorder="1" applyAlignment="1">
      <alignment horizontal="right" vertical="center"/>
    </xf>
    <xf numFmtId="0" fontId="20" fillId="0" borderId="10" xfId="0" applyFont="1" applyBorder="1">
      <alignment vertical="center"/>
    </xf>
    <xf numFmtId="0" fontId="15" fillId="0" borderId="34" xfId="0" applyFont="1" applyBorder="1">
      <alignment vertical="center"/>
    </xf>
    <xf numFmtId="0" fontId="25" fillId="0" borderId="34" xfId="2" applyFont="1" applyBorder="1" applyAlignment="1">
      <alignment horizontal="right"/>
    </xf>
    <xf numFmtId="0" fontId="15" fillId="0" borderId="10" xfId="0" applyFont="1" applyBorder="1">
      <alignment vertical="center"/>
    </xf>
    <xf numFmtId="0" fontId="15" fillId="0" borderId="11" xfId="0" applyFont="1" applyBorder="1" applyAlignment="1">
      <alignment horizontal="center" vertical="center"/>
    </xf>
    <xf numFmtId="0" fontId="15" fillId="0" borderId="11" xfId="0" applyFont="1" applyBorder="1">
      <alignment vertical="center"/>
    </xf>
    <xf numFmtId="0" fontId="2" fillId="0" borderId="2" xfId="0" applyFont="1" applyBorder="1" applyAlignment="1">
      <alignment horizontal="justify" vertical="center" wrapText="1"/>
    </xf>
    <xf numFmtId="0" fontId="2" fillId="0" borderId="7" xfId="0" applyFont="1" applyBorder="1" applyAlignment="1">
      <alignment horizontal="justify" vertical="center" wrapText="1"/>
    </xf>
    <xf numFmtId="0" fontId="18" fillId="0" borderId="0" xfId="0" applyFont="1" applyAlignment="1">
      <alignment horizontal="left" vertical="center" wrapText="1"/>
    </xf>
    <xf numFmtId="0" fontId="15" fillId="0" borderId="10" xfId="0" applyFont="1" applyBorder="1" applyAlignment="1">
      <alignment horizontal="left" vertical="center"/>
    </xf>
    <xf numFmtId="38" fontId="20" fillId="0" borderId="10" xfId="0" applyNumberFormat="1" applyFont="1" applyBorder="1" applyAlignment="1">
      <alignment horizontal="right" vertical="center"/>
    </xf>
    <xf numFmtId="0" fontId="20" fillId="0" borderId="10" xfId="0" applyFont="1" applyBorder="1" applyAlignment="1">
      <alignment horizontal="right" vertical="center"/>
    </xf>
    <xf numFmtId="0" fontId="15" fillId="0" borderId="10" xfId="0" applyFont="1" applyBorder="1" applyAlignment="1">
      <alignment horizontal="center" vertical="center"/>
    </xf>
  </cellXfs>
  <cellStyles count="3">
    <cellStyle name="桁区切り" xfId="1" builtinId="6"/>
    <cellStyle name="標準" xfId="0" builtinId="0"/>
    <cellStyle name="標準 2" xfId="2" xr:uid="{0976F1BD-B5AD-433A-862E-D9C0B3A8D6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38659</xdr:colOff>
      <xdr:row>0</xdr:row>
      <xdr:rowOff>8897</xdr:rowOff>
    </xdr:from>
    <xdr:to>
      <xdr:col>6</xdr:col>
      <xdr:colOff>725006</xdr:colOff>
      <xdr:row>26</xdr:row>
      <xdr:rowOff>112063</xdr:rowOff>
    </xdr:to>
    <xdr:pic>
      <xdr:nvPicPr>
        <xdr:cNvPr id="2" name="図 1" descr="MC900228520[1]">
          <a:extLst>
            <a:ext uri="{FF2B5EF4-FFF2-40B4-BE49-F238E27FC236}">
              <a16:creationId xmlns:a16="http://schemas.microsoft.com/office/drawing/2014/main" id="{CFC79452-3D6E-4D64-BE30-A46BDD061717}"/>
            </a:ext>
          </a:extLst>
        </xdr:cNvPr>
        <xdr:cNvPicPr>
          <a:picLocks noChangeAspect="1"/>
        </xdr:cNvPicPr>
      </xdr:nvPicPr>
      <xdr:blipFill>
        <a:blip xmlns:r="http://schemas.openxmlformats.org/officeDocument/2006/relationships" r:embed="rId1" cstate="print"/>
        <a:srcRect/>
        <a:stretch>
          <a:fillRect/>
        </a:stretch>
      </xdr:blipFill>
      <xdr:spPr bwMode="auto">
        <a:xfrm rot="5400000">
          <a:off x="-756721" y="804277"/>
          <a:ext cx="5818166" cy="4227406"/>
        </a:xfrm>
        <a:prstGeom prst="rect">
          <a:avLst/>
        </a:prstGeom>
        <a:noFill/>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F66FE-DDF7-4FB0-BB0B-1F5CC5BB3197}">
  <sheetPr>
    <pageSetUpPr fitToPage="1"/>
  </sheetPr>
  <dimension ref="A1:E46"/>
  <sheetViews>
    <sheetView tabSelected="1" view="pageBreakPreview" zoomScaleNormal="100" zoomScaleSheetLayoutView="100" workbookViewId="0"/>
  </sheetViews>
  <sheetFormatPr defaultRowHeight="12" x14ac:dyDescent="0.4"/>
  <cols>
    <col min="1" max="1" width="16.375" style="2" customWidth="1"/>
    <col min="2" max="2" width="51.375" style="2" customWidth="1"/>
    <col min="3" max="3" width="9.125" style="2" bestFit="1" customWidth="1"/>
    <col min="4" max="4" width="5.125" style="2" bestFit="1" customWidth="1"/>
    <col min="5" max="16384" width="9" style="2"/>
  </cols>
  <sheetData>
    <row r="1" spans="1:4" ht="15" customHeight="1" x14ac:dyDescent="0.4">
      <c r="A1" s="1"/>
      <c r="B1" s="21" t="s">
        <v>66</v>
      </c>
    </row>
    <row r="2" spans="1:4" ht="15" customHeight="1" x14ac:dyDescent="0.4">
      <c r="B2" s="22" t="s">
        <v>72</v>
      </c>
    </row>
    <row r="3" spans="1:4" ht="15" customHeight="1" x14ac:dyDescent="0.4">
      <c r="B3" s="2" t="s">
        <v>40</v>
      </c>
    </row>
    <row r="4" spans="1:4" ht="15" customHeight="1" x14ac:dyDescent="0.4">
      <c r="B4" s="2" t="s">
        <v>71</v>
      </c>
    </row>
    <row r="5" spans="1:4" ht="15" customHeight="1" x14ac:dyDescent="0.4">
      <c r="A5" s="45" t="s">
        <v>73</v>
      </c>
    </row>
    <row r="6" spans="1:4" ht="15" customHeight="1" x14ac:dyDescent="0.4">
      <c r="A6" s="2" t="s">
        <v>74</v>
      </c>
    </row>
    <row r="7" spans="1:4" ht="15" customHeight="1" x14ac:dyDescent="0.4"/>
    <row r="8" spans="1:4" ht="15" customHeight="1" x14ac:dyDescent="0.4">
      <c r="A8" s="39" t="s">
        <v>68</v>
      </c>
      <c r="B8" s="4" t="s">
        <v>67</v>
      </c>
    </row>
    <row r="9" spans="1:4" ht="15" customHeight="1" x14ac:dyDescent="0.4">
      <c r="A9" s="4"/>
      <c r="B9" s="4" t="s">
        <v>69</v>
      </c>
    </row>
    <row r="10" spans="1:4" ht="15" customHeight="1" x14ac:dyDescent="0.4">
      <c r="C10" s="3" t="s">
        <v>7</v>
      </c>
    </row>
    <row r="11" spans="1:4" ht="15" customHeight="1" thickBot="1" x14ac:dyDescent="0.45">
      <c r="A11" s="15"/>
      <c r="B11" s="16" t="s">
        <v>0</v>
      </c>
      <c r="C11" s="6" t="s">
        <v>1</v>
      </c>
      <c r="D11" s="8" t="s">
        <v>4</v>
      </c>
    </row>
    <row r="12" spans="1:4" ht="24" customHeight="1" x14ac:dyDescent="0.4">
      <c r="A12" s="86" t="s">
        <v>20</v>
      </c>
      <c r="B12" s="87"/>
      <c r="C12" s="60">
        <v>1100</v>
      </c>
      <c r="D12" s="51"/>
    </row>
    <row r="13" spans="1:4" ht="24" customHeight="1" x14ac:dyDescent="0.4">
      <c r="A13" s="86" t="s">
        <v>21</v>
      </c>
      <c r="B13" s="87"/>
      <c r="C13" s="60">
        <v>1100</v>
      </c>
      <c r="D13" s="52"/>
    </row>
    <row r="14" spans="1:4" ht="24" customHeight="1" x14ac:dyDescent="0.4">
      <c r="A14" s="86" t="s">
        <v>22</v>
      </c>
      <c r="B14" s="87"/>
      <c r="C14" s="60">
        <v>3300</v>
      </c>
      <c r="D14" s="52"/>
    </row>
    <row r="15" spans="1:4" ht="24" customHeight="1" x14ac:dyDescent="0.4">
      <c r="A15" s="86" t="s">
        <v>23</v>
      </c>
      <c r="B15" s="87"/>
      <c r="C15" s="60">
        <v>1100</v>
      </c>
      <c r="D15" s="52"/>
    </row>
    <row r="16" spans="1:4" ht="24" customHeight="1" x14ac:dyDescent="0.4">
      <c r="A16" s="86" t="s">
        <v>24</v>
      </c>
      <c r="B16" s="87"/>
      <c r="C16" s="60">
        <v>1650</v>
      </c>
      <c r="D16" s="52"/>
    </row>
    <row r="17" spans="1:5" ht="24" customHeight="1" x14ac:dyDescent="0.4">
      <c r="A17" s="86" t="s">
        <v>25</v>
      </c>
      <c r="B17" s="87"/>
      <c r="C17" s="60">
        <v>1650</v>
      </c>
      <c r="D17" s="52"/>
    </row>
    <row r="18" spans="1:5" ht="24" customHeight="1" x14ac:dyDescent="0.4">
      <c r="A18" s="86" t="s">
        <v>26</v>
      </c>
      <c r="B18" s="87"/>
      <c r="C18" s="60">
        <v>1650</v>
      </c>
      <c r="D18" s="52"/>
    </row>
    <row r="19" spans="1:5" ht="24" customHeight="1" x14ac:dyDescent="0.4">
      <c r="A19" s="86" t="s">
        <v>27</v>
      </c>
      <c r="B19" s="87"/>
      <c r="C19" s="60">
        <v>1650</v>
      </c>
      <c r="D19" s="52"/>
    </row>
    <row r="20" spans="1:5" ht="24" customHeight="1" x14ac:dyDescent="0.4">
      <c r="A20" s="86" t="s">
        <v>28</v>
      </c>
      <c r="B20" s="87"/>
      <c r="C20" s="60">
        <v>1650</v>
      </c>
      <c r="D20" s="52"/>
    </row>
    <row r="21" spans="1:5" ht="24" customHeight="1" x14ac:dyDescent="0.4">
      <c r="A21" s="86" t="s">
        <v>29</v>
      </c>
      <c r="B21" s="87"/>
      <c r="C21" s="60">
        <v>1650</v>
      </c>
      <c r="D21" s="52"/>
    </row>
    <row r="22" spans="1:5" ht="24" customHeight="1" thickBot="1" x14ac:dyDescent="0.45">
      <c r="A22" s="86" t="s">
        <v>12</v>
      </c>
      <c r="B22" s="87"/>
      <c r="C22" s="60">
        <v>16500</v>
      </c>
      <c r="D22" s="53"/>
    </row>
    <row r="23" spans="1:5" ht="24" customHeight="1" x14ac:dyDescent="0.4">
      <c r="B23" s="2" t="s">
        <v>9</v>
      </c>
      <c r="C23" s="20"/>
      <c r="D23" s="5"/>
    </row>
    <row r="24" spans="1:5" ht="12" customHeight="1" x14ac:dyDescent="0.4">
      <c r="B24" s="7" t="s">
        <v>13</v>
      </c>
      <c r="C24" s="17">
        <f>宛名!N24</f>
        <v>0</v>
      </c>
    </row>
    <row r="25" spans="1:5" ht="12" customHeight="1" thickBot="1" x14ac:dyDescent="0.2">
      <c r="B25" s="18" t="s">
        <v>6</v>
      </c>
      <c r="C25" s="19">
        <f>宛名!N26</f>
        <v>0</v>
      </c>
    </row>
    <row r="26" spans="1:5" ht="19.5" customHeight="1" thickBot="1" x14ac:dyDescent="0.45">
      <c r="B26" s="48" t="s">
        <v>86</v>
      </c>
      <c r="C26" s="49">
        <f>宛名!N25</f>
        <v>0</v>
      </c>
      <c r="E26"/>
    </row>
    <row r="27" spans="1:5" ht="19.5" customHeight="1" thickBot="1" x14ac:dyDescent="0.45">
      <c r="B27" s="76" t="s">
        <v>87</v>
      </c>
      <c r="C27" s="49">
        <f>宛名!N27</f>
        <v>0</v>
      </c>
      <c r="E27"/>
    </row>
    <row r="28" spans="1:5" ht="12" customHeight="1" x14ac:dyDescent="0.4"/>
    <row r="29" spans="1:5" ht="12" customHeight="1" thickBot="1" x14ac:dyDescent="0.45">
      <c r="A29" s="2" t="s">
        <v>39</v>
      </c>
    </row>
    <row r="30" spans="1:5" ht="12" customHeight="1" x14ac:dyDescent="0.4">
      <c r="A30" s="42" t="s">
        <v>65</v>
      </c>
      <c r="B30" s="54"/>
    </row>
    <row r="31" spans="1:5" ht="12" customHeight="1" x14ac:dyDescent="0.4">
      <c r="A31" s="77" t="s">
        <v>64</v>
      </c>
      <c r="B31" s="55"/>
    </row>
    <row r="32" spans="1:5" ht="12" customHeight="1" x14ac:dyDescent="0.4">
      <c r="A32" s="77" t="s">
        <v>38</v>
      </c>
      <c r="B32" s="55"/>
    </row>
    <row r="33" spans="1:2" ht="12" customHeight="1" x14ac:dyDescent="0.4">
      <c r="A33" s="43" t="s">
        <v>88</v>
      </c>
      <c r="B33" s="55"/>
    </row>
    <row r="34" spans="1:2" ht="12" customHeight="1" x14ac:dyDescent="0.4">
      <c r="A34" s="43" t="s">
        <v>11</v>
      </c>
      <c r="B34" s="55"/>
    </row>
    <row r="35" spans="1:2" ht="12" customHeight="1" x14ac:dyDescent="0.4">
      <c r="A35" s="44" t="s">
        <v>10</v>
      </c>
      <c r="B35" s="56"/>
    </row>
    <row r="36" spans="1:2" ht="22.5" x14ac:dyDescent="0.4">
      <c r="A36" s="43" t="s">
        <v>89</v>
      </c>
      <c r="B36" s="55"/>
    </row>
    <row r="37" spans="1:2" x14ac:dyDescent="0.4">
      <c r="A37" s="43" t="s">
        <v>30</v>
      </c>
      <c r="B37" s="55"/>
    </row>
    <row r="38" spans="1:2" ht="12.75" thickBot="1" x14ac:dyDescent="0.45">
      <c r="A38" s="78" t="s">
        <v>90</v>
      </c>
      <c r="B38" s="57"/>
    </row>
    <row r="39" spans="1:2" ht="14.25" thickBot="1" x14ac:dyDescent="0.45">
      <c r="A39" s="40"/>
      <c r="B39" s="58"/>
    </row>
    <row r="40" spans="1:2" ht="20.100000000000001" customHeight="1" thickBot="1" x14ac:dyDescent="0.45">
      <c r="A40" s="41" t="s">
        <v>70</v>
      </c>
      <c r="B40" s="59"/>
    </row>
    <row r="41" spans="1:2" ht="12" customHeight="1" x14ac:dyDescent="0.4">
      <c r="A41" s="2" t="s">
        <v>14</v>
      </c>
    </row>
    <row r="42" spans="1:2" ht="12" customHeight="1" x14ac:dyDescent="0.4">
      <c r="A42" s="2" t="s">
        <v>15</v>
      </c>
      <c r="B42" s="5"/>
    </row>
    <row r="43" spans="1:2" ht="12" customHeight="1" x14ac:dyDescent="0.4">
      <c r="A43" s="2" t="s">
        <v>16</v>
      </c>
      <c r="B43" s="5"/>
    </row>
    <row r="44" spans="1:2" ht="12" customHeight="1" x14ac:dyDescent="0.4">
      <c r="A44" s="2" t="s">
        <v>17</v>
      </c>
      <c r="B44" s="5"/>
    </row>
    <row r="45" spans="1:2" ht="12" customHeight="1" x14ac:dyDescent="0.4">
      <c r="A45" s="2" t="s">
        <v>18</v>
      </c>
      <c r="B45" s="5"/>
    </row>
    <row r="46" spans="1:2" ht="12" customHeight="1" x14ac:dyDescent="0.4">
      <c r="A46" s="2" t="s">
        <v>19</v>
      </c>
      <c r="B46" s="5"/>
    </row>
  </sheetData>
  <mergeCells count="11">
    <mergeCell ref="A12:B12"/>
    <mergeCell ref="A13:B13"/>
    <mergeCell ref="A14:B14"/>
    <mergeCell ref="A15:B15"/>
    <mergeCell ref="A22:B22"/>
    <mergeCell ref="A16:B16"/>
    <mergeCell ref="A17:B17"/>
    <mergeCell ref="A18:B18"/>
    <mergeCell ref="A19:B19"/>
    <mergeCell ref="A20:B20"/>
    <mergeCell ref="A21:B21"/>
  </mergeCells>
  <phoneticPr fontId="3"/>
  <printOptions horizontalCentered="1" verticalCentered="1"/>
  <pageMargins left="0.55118110236220474" right="0.23622047244094491" top="0.62992125984251968"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0FD0E-9A40-4C05-A745-53CC9BCB47D4}">
  <dimension ref="A1:U27"/>
  <sheetViews>
    <sheetView zoomScale="85" zoomScaleNormal="85" workbookViewId="0">
      <selection activeCell="D6" sqref="D6:E8"/>
    </sheetView>
  </sheetViews>
  <sheetFormatPr defaultRowHeight="18.75" x14ac:dyDescent="0.4"/>
  <cols>
    <col min="1" max="1" width="26.25" customWidth="1"/>
    <col min="2" max="2" width="2.5" bestFit="1" customWidth="1"/>
    <col min="4" max="4" width="20.625" customWidth="1"/>
    <col min="12" max="12" width="9.125" style="2" bestFit="1" customWidth="1"/>
    <col min="13" max="13" width="7.625" style="2" bestFit="1" customWidth="1"/>
    <col min="14" max="14" width="6.375" style="2" bestFit="1" customWidth="1"/>
    <col min="15" max="15" width="9" style="2"/>
    <col min="16" max="18" width="9.125" style="2" bestFit="1" customWidth="1"/>
    <col min="19" max="19" width="9" style="2"/>
    <col min="20" max="20" width="9.125" style="2" bestFit="1" customWidth="1"/>
    <col min="21" max="21" width="7.125" style="2" bestFit="1" customWidth="1"/>
  </cols>
  <sheetData>
    <row r="1" spans="1:21" x14ac:dyDescent="0.4">
      <c r="D1" s="46" t="s">
        <v>75</v>
      </c>
    </row>
    <row r="2" spans="1:21" ht="19.5" thickBot="1" x14ac:dyDescent="0.45">
      <c r="D2" s="47" t="str">
        <f>IFERROR(VLOOKUP(Sheet1!C25,$E$12:$F$18,2,FALSE),"")</f>
        <v/>
      </c>
    </row>
    <row r="5" spans="1:21" x14ac:dyDescent="0.4">
      <c r="A5" t="s">
        <v>43</v>
      </c>
      <c r="D5" s="30"/>
      <c r="E5" s="31"/>
      <c r="F5" s="31"/>
      <c r="G5" s="31"/>
      <c r="H5" s="31"/>
      <c r="I5" s="31"/>
      <c r="J5" s="32"/>
    </row>
    <row r="6" spans="1:21" x14ac:dyDescent="0.4">
      <c r="A6" s="11" t="s">
        <v>41</v>
      </c>
      <c r="B6" t="str">
        <f>IF(Sheet1!B33="","",Sheet1!B33)</f>
        <v/>
      </c>
      <c r="D6" s="33"/>
      <c r="E6" t="str">
        <f>CONCATENATE(A6,B6,$A$5,B7)</f>
        <v>〒　</v>
      </c>
      <c r="J6" s="34"/>
    </row>
    <row r="7" spans="1:21" x14ac:dyDescent="0.4">
      <c r="A7" s="11" t="s">
        <v>11</v>
      </c>
      <c r="B7" t="str">
        <f>IF(Sheet1!B34="","",Sheet1!B34)</f>
        <v/>
      </c>
      <c r="D7" s="33"/>
      <c r="E7" t="str">
        <f>CONCATENATE(B8,$A$5,B9,$A$5,B10)</f>
        <v>　　</v>
      </c>
      <c r="J7" s="34"/>
    </row>
    <row r="8" spans="1:21" x14ac:dyDescent="0.4">
      <c r="A8" s="9" t="s">
        <v>8</v>
      </c>
      <c r="B8" t="str">
        <f>IF(Sheet1!B30="","",Sheet1!B30)</f>
        <v/>
      </c>
      <c r="D8" s="33"/>
      <c r="E8" t="str">
        <f>CONCATENATE(B11,$A$5,C11)</f>
        <v>　様</v>
      </c>
      <c r="J8" s="34"/>
    </row>
    <row r="9" spans="1:21" x14ac:dyDescent="0.4">
      <c r="A9" s="23" t="s">
        <v>37</v>
      </c>
      <c r="B9" t="str">
        <f>IF(Sheet1!B31="","",Sheet1!B31)</f>
        <v/>
      </c>
      <c r="D9" s="35"/>
      <c r="E9" s="36"/>
      <c r="F9" s="36"/>
      <c r="G9" s="36"/>
      <c r="H9" s="36"/>
      <c r="I9" s="36"/>
      <c r="J9" s="37"/>
    </row>
    <row r="10" spans="1:21" x14ac:dyDescent="0.4">
      <c r="A10" s="23" t="s">
        <v>38</v>
      </c>
      <c r="B10" t="str">
        <f>IF(Sheet1!B32="","",Sheet1!B32)</f>
        <v/>
      </c>
      <c r="P10" s="2" t="s">
        <v>83</v>
      </c>
    </row>
    <row r="11" spans="1:21" x14ac:dyDescent="0.4">
      <c r="A11" s="12" t="s">
        <v>10</v>
      </c>
      <c r="B11" t="str">
        <f>IF(Sheet1!B35="","",Sheet1!B35)</f>
        <v/>
      </c>
      <c r="C11" t="s">
        <v>42</v>
      </c>
      <c r="E11" s="2">
        <v>0</v>
      </c>
      <c r="F11" s="2"/>
      <c r="J11" s="61"/>
      <c r="K11" s="62" t="s">
        <v>78</v>
      </c>
      <c r="L11" s="62" t="s">
        <v>34</v>
      </c>
      <c r="M11" s="62" t="s">
        <v>35</v>
      </c>
      <c r="N11" s="62" t="s">
        <v>36</v>
      </c>
      <c r="P11" s="62" t="s">
        <v>84</v>
      </c>
      <c r="Q11" s="62" t="s">
        <v>85</v>
      </c>
      <c r="R11" s="62" t="s">
        <v>5</v>
      </c>
      <c r="T11" s="73" t="s">
        <v>2</v>
      </c>
      <c r="U11" s="73" t="s">
        <v>3</v>
      </c>
    </row>
    <row r="12" spans="1:21" ht="23.25" x14ac:dyDescent="0.4">
      <c r="A12" s="10" t="s">
        <v>32</v>
      </c>
      <c r="B12" t="str">
        <f>IF(Sheet1!B36="","",Sheet1!B36)</f>
        <v/>
      </c>
      <c r="D12" s="2"/>
      <c r="E12" s="2">
        <v>180</v>
      </c>
      <c r="F12" s="2" t="s">
        <v>99</v>
      </c>
      <c r="J12" s="62" t="s">
        <v>20</v>
      </c>
      <c r="K12" s="63">
        <v>1100</v>
      </c>
      <c r="L12" s="62">
        <v>75</v>
      </c>
      <c r="M12" s="62">
        <f>Sheet1!D12*L12</f>
        <v>0</v>
      </c>
      <c r="N12" s="62">
        <f>Sheet1!C12*Sheet1!D12</f>
        <v>0</v>
      </c>
      <c r="P12" s="62">
        <v>0</v>
      </c>
      <c r="Q12" s="62">
        <v>20</v>
      </c>
      <c r="R12" s="62">
        <v>0</v>
      </c>
      <c r="T12" s="7">
        <v>140</v>
      </c>
      <c r="U12" s="74">
        <f t="shared" ref="U12:U22" si="0">SUM(K12,T12)</f>
        <v>1240</v>
      </c>
    </row>
    <row r="13" spans="1:21" x14ac:dyDescent="0.4">
      <c r="A13" s="13" t="s">
        <v>30</v>
      </c>
      <c r="B13" t="str">
        <f>IF(Sheet1!B37="","",Sheet1!B37)</f>
        <v/>
      </c>
      <c r="D13" s="2"/>
      <c r="E13" s="2">
        <v>270</v>
      </c>
      <c r="F13" s="2" t="s">
        <v>100</v>
      </c>
      <c r="J13" s="62" t="s">
        <v>21</v>
      </c>
      <c r="K13" s="63">
        <v>1100</v>
      </c>
      <c r="L13" s="62">
        <v>100</v>
      </c>
      <c r="M13" s="62">
        <f>Sheet1!D13*L13</f>
        <v>0</v>
      </c>
      <c r="N13" s="62">
        <f>Sheet1!C13*Sheet1!D13</f>
        <v>0</v>
      </c>
      <c r="P13" s="62">
        <v>21</v>
      </c>
      <c r="Q13" s="62">
        <v>99</v>
      </c>
      <c r="R13" s="2">
        <v>180</v>
      </c>
      <c r="T13" s="7">
        <v>180</v>
      </c>
      <c r="U13" s="74">
        <f t="shared" si="0"/>
        <v>1280</v>
      </c>
    </row>
    <row r="14" spans="1:21" x14ac:dyDescent="0.4">
      <c r="A14" s="14" t="s">
        <v>31</v>
      </c>
      <c r="B14" t="str">
        <f>IF(Sheet1!B38="","",Sheet1!B38)</f>
        <v/>
      </c>
      <c r="D14" s="2"/>
      <c r="E14" s="2">
        <v>215</v>
      </c>
      <c r="F14" s="2" t="s">
        <v>100</v>
      </c>
      <c r="J14" s="62" t="s">
        <v>22</v>
      </c>
      <c r="K14" s="63">
        <v>3300</v>
      </c>
      <c r="L14" s="62">
        <v>365</v>
      </c>
      <c r="M14" s="62">
        <f>Sheet1!D14*L14</f>
        <v>0</v>
      </c>
      <c r="N14" s="62">
        <f>Sheet1!C14*Sheet1!D14</f>
        <v>0</v>
      </c>
      <c r="P14" s="62">
        <v>100</v>
      </c>
      <c r="Q14" s="62">
        <v>149</v>
      </c>
      <c r="R14" s="2">
        <v>270</v>
      </c>
      <c r="T14" s="7">
        <v>310</v>
      </c>
      <c r="U14" s="74">
        <f t="shared" si="0"/>
        <v>3610</v>
      </c>
    </row>
    <row r="15" spans="1:21" x14ac:dyDescent="0.4">
      <c r="D15" s="2"/>
      <c r="E15" s="2">
        <v>310</v>
      </c>
      <c r="F15" s="2" t="s">
        <v>100</v>
      </c>
      <c r="J15" s="62" t="s">
        <v>23</v>
      </c>
      <c r="K15" s="63">
        <v>1100</v>
      </c>
      <c r="L15" s="62">
        <v>75</v>
      </c>
      <c r="M15" s="62">
        <f>Sheet1!D15*L15</f>
        <v>0</v>
      </c>
      <c r="N15" s="62">
        <f>Sheet1!C15*Sheet1!D15</f>
        <v>0</v>
      </c>
      <c r="P15" s="62">
        <v>150</v>
      </c>
      <c r="Q15" s="62">
        <v>249</v>
      </c>
      <c r="R15" s="2">
        <v>215</v>
      </c>
      <c r="T15" s="7">
        <v>140</v>
      </c>
      <c r="U15" s="74">
        <f t="shared" si="0"/>
        <v>1240</v>
      </c>
    </row>
    <row r="16" spans="1:21" x14ac:dyDescent="0.4">
      <c r="D16" s="2"/>
      <c r="E16" s="2">
        <v>430</v>
      </c>
      <c r="F16" s="2" t="s">
        <v>101</v>
      </c>
      <c r="J16" s="62" t="s">
        <v>24</v>
      </c>
      <c r="K16" s="63">
        <v>1650</v>
      </c>
      <c r="L16" s="62">
        <v>95</v>
      </c>
      <c r="M16" s="62">
        <f>Sheet1!D16*L16</f>
        <v>0</v>
      </c>
      <c r="N16" s="62">
        <f>Sheet1!C16*Sheet1!D16</f>
        <v>0</v>
      </c>
      <c r="P16" s="62">
        <v>250</v>
      </c>
      <c r="Q16" s="62">
        <v>499</v>
      </c>
      <c r="R16" s="2">
        <v>310</v>
      </c>
      <c r="T16" s="7">
        <v>180</v>
      </c>
      <c r="U16" s="74">
        <f t="shared" si="0"/>
        <v>1830</v>
      </c>
    </row>
    <row r="17" spans="4:21" x14ac:dyDescent="0.4">
      <c r="D17" s="2"/>
      <c r="E17" s="2" t="s">
        <v>76</v>
      </c>
      <c r="F17" s="2" t="s">
        <v>77</v>
      </c>
      <c r="J17" s="62" t="s">
        <v>25</v>
      </c>
      <c r="K17" s="63">
        <v>1650</v>
      </c>
      <c r="L17" s="62">
        <v>95</v>
      </c>
      <c r="M17" s="62">
        <f>Sheet1!D17*L17</f>
        <v>0</v>
      </c>
      <c r="N17" s="62">
        <f>Sheet1!C17*Sheet1!D17</f>
        <v>0</v>
      </c>
      <c r="P17" s="62">
        <v>500</v>
      </c>
      <c r="Q17" s="62">
        <v>1190</v>
      </c>
      <c r="R17" s="2">
        <v>430</v>
      </c>
      <c r="T17" s="7">
        <v>180</v>
      </c>
      <c r="U17" s="74">
        <f t="shared" si="0"/>
        <v>1830</v>
      </c>
    </row>
    <row r="18" spans="4:21" x14ac:dyDescent="0.4">
      <c r="D18" s="2"/>
      <c r="E18" s="2">
        <v>600</v>
      </c>
      <c r="F18" s="2" t="s">
        <v>102</v>
      </c>
      <c r="J18" s="62" t="s">
        <v>26</v>
      </c>
      <c r="K18" s="63">
        <v>1650</v>
      </c>
      <c r="L18" s="62">
        <v>100</v>
      </c>
      <c r="M18" s="62">
        <f>Sheet1!D18*L18</f>
        <v>0</v>
      </c>
      <c r="N18" s="62">
        <f>Sheet1!C18*Sheet1!D18</f>
        <v>0</v>
      </c>
      <c r="P18" s="62">
        <v>1191</v>
      </c>
      <c r="Q18" s="62">
        <v>5000</v>
      </c>
      <c r="R18" s="2" t="s">
        <v>76</v>
      </c>
      <c r="T18" s="7">
        <v>180</v>
      </c>
      <c r="U18" s="74">
        <f t="shared" si="0"/>
        <v>1830</v>
      </c>
    </row>
    <row r="19" spans="4:21" x14ac:dyDescent="0.4">
      <c r="J19" s="62" t="s">
        <v>27</v>
      </c>
      <c r="K19" s="63">
        <v>1650</v>
      </c>
      <c r="L19" s="62">
        <v>115</v>
      </c>
      <c r="M19" s="62">
        <f>Sheet1!D19*L19</f>
        <v>0</v>
      </c>
      <c r="N19" s="62">
        <f>Sheet1!C19*Sheet1!D19</f>
        <v>0</v>
      </c>
      <c r="P19" s="62">
        <v>1000000</v>
      </c>
      <c r="Q19" s="62">
        <v>1000000</v>
      </c>
      <c r="R19" s="2">
        <v>600</v>
      </c>
      <c r="T19" s="62">
        <v>180</v>
      </c>
      <c r="U19" s="74">
        <f t="shared" si="0"/>
        <v>1830</v>
      </c>
    </row>
    <row r="20" spans="4:21" x14ac:dyDescent="0.4">
      <c r="J20" s="62" t="s">
        <v>28</v>
      </c>
      <c r="K20" s="63">
        <v>1650</v>
      </c>
      <c r="L20" s="62">
        <v>95</v>
      </c>
      <c r="M20" s="62">
        <f>Sheet1!D20*L20</f>
        <v>0</v>
      </c>
      <c r="N20" s="62">
        <f>Sheet1!C20*Sheet1!D20</f>
        <v>0</v>
      </c>
      <c r="P20" s="62">
        <v>1000050</v>
      </c>
      <c r="Q20" s="62">
        <v>2000100</v>
      </c>
      <c r="R20" s="62" t="s">
        <v>76</v>
      </c>
      <c r="T20" s="7">
        <v>180</v>
      </c>
      <c r="U20" s="74">
        <f t="shared" si="0"/>
        <v>1830</v>
      </c>
    </row>
    <row r="21" spans="4:21" x14ac:dyDescent="0.4">
      <c r="J21" s="62" t="s">
        <v>29</v>
      </c>
      <c r="K21" s="63">
        <v>1650</v>
      </c>
      <c r="L21" s="62">
        <v>130</v>
      </c>
      <c r="M21" s="62">
        <f>Sheet1!D21*L21</f>
        <v>0</v>
      </c>
      <c r="N21" s="62">
        <f>Sheet1!C21*Sheet1!D21</f>
        <v>0</v>
      </c>
      <c r="T21" s="62">
        <v>180</v>
      </c>
      <c r="U21" s="74">
        <f t="shared" si="0"/>
        <v>1830</v>
      </c>
    </row>
    <row r="22" spans="4:21" x14ac:dyDescent="0.4">
      <c r="J22" s="62" t="s">
        <v>12</v>
      </c>
      <c r="K22" s="63">
        <v>16500</v>
      </c>
      <c r="L22" s="62">
        <v>1000000</v>
      </c>
      <c r="M22" s="62">
        <f>Sheet1!D22*L22</f>
        <v>0</v>
      </c>
      <c r="N22" s="62">
        <f>Sheet1!C22*Sheet1!D22</f>
        <v>0</v>
      </c>
      <c r="T22" s="7">
        <v>520</v>
      </c>
      <c r="U22" s="74">
        <f t="shared" si="0"/>
        <v>17020</v>
      </c>
    </row>
    <row r="23" spans="4:21" x14ac:dyDescent="0.4">
      <c r="L23" s="2" t="s">
        <v>33</v>
      </c>
      <c r="M23" s="2">
        <v>20</v>
      </c>
      <c r="T23" s="3"/>
      <c r="U23" s="75"/>
    </row>
    <row r="24" spans="4:21" ht="19.5" thickBot="1" x14ac:dyDescent="0.45">
      <c r="L24" s="64" t="s">
        <v>79</v>
      </c>
      <c r="M24" s="64">
        <f>SUM(M12:M23)</f>
        <v>20</v>
      </c>
      <c r="N24" s="64">
        <f>SUM(N12:N22)</f>
        <v>0</v>
      </c>
    </row>
    <row r="25" spans="4:21" x14ac:dyDescent="0.4">
      <c r="L25" s="65" t="s">
        <v>80</v>
      </c>
      <c r="M25" s="66"/>
      <c r="N25" s="67">
        <f>SUM(N24,N26)</f>
        <v>0</v>
      </c>
    </row>
    <row r="26" spans="4:21" x14ac:dyDescent="0.4">
      <c r="L26" s="68" t="s">
        <v>81</v>
      </c>
      <c r="N26" s="69">
        <f>VLOOKUP(M24,$P$12:$R$20,3,TRUE)</f>
        <v>0</v>
      </c>
    </row>
    <row r="27" spans="4:21" ht="19.5" thickBot="1" x14ac:dyDescent="0.45">
      <c r="L27" s="70" t="s">
        <v>82</v>
      </c>
      <c r="M27" s="71"/>
      <c r="N27" s="72">
        <f>ROUNDDOWN(N25/11*1,0)</f>
        <v>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0CA6-A0D3-45E7-A1D1-CBE40B0F61CF}">
  <dimension ref="B3:M29"/>
  <sheetViews>
    <sheetView view="pageBreakPreview" zoomScale="85" zoomScaleNormal="100" zoomScaleSheetLayoutView="85" workbookViewId="0">
      <selection activeCell="E6" sqref="D6:E8"/>
    </sheetView>
  </sheetViews>
  <sheetFormatPr defaultRowHeight="13.5" x14ac:dyDescent="0.4"/>
  <cols>
    <col min="1" max="1" width="6.125" style="24" customWidth="1"/>
    <col min="2" max="2" width="3.75" style="24" customWidth="1"/>
    <col min="3" max="3" width="15.625" style="24" customWidth="1"/>
    <col min="4" max="5" width="7.75" style="24" customWidth="1"/>
    <col min="6" max="6" width="5.25" style="24" customWidth="1"/>
    <col min="7" max="7" width="19.625" style="24" customWidth="1"/>
    <col min="8" max="16384" width="9" style="24"/>
  </cols>
  <sheetData>
    <row r="3" spans="3:13" ht="21" x14ac:dyDescent="0.4">
      <c r="C3" s="28"/>
      <c r="D3" s="28" t="s">
        <v>98</v>
      </c>
      <c r="H3" s="89">
        <f>Sheet1!$B$40</f>
        <v>0</v>
      </c>
      <c r="I3" s="89"/>
      <c r="J3" s="89"/>
      <c r="K3" s="89"/>
      <c r="L3" s="24" t="s">
        <v>48</v>
      </c>
    </row>
    <row r="5" spans="3:13" ht="20.25" customHeight="1" x14ac:dyDescent="0.4">
      <c r="C5" s="92">
        <f>Sheet1!B40</f>
        <v>0</v>
      </c>
      <c r="D5" s="92"/>
      <c r="E5" s="92"/>
      <c r="F5" s="83" t="s">
        <v>48</v>
      </c>
      <c r="H5" s="88" t="s">
        <v>97</v>
      </c>
      <c r="I5" s="88"/>
      <c r="J5" s="88"/>
      <c r="K5" s="88"/>
      <c r="L5" s="88"/>
      <c r="M5" s="88"/>
    </row>
    <row r="6" spans="3:13" ht="20.25" customHeight="1" x14ac:dyDescent="0.4">
      <c r="C6" s="84"/>
      <c r="D6" s="84"/>
      <c r="E6" s="84"/>
      <c r="F6" s="85"/>
      <c r="H6" s="88"/>
      <c r="I6" s="88"/>
      <c r="J6" s="88"/>
      <c r="K6" s="88"/>
      <c r="L6" s="88"/>
      <c r="M6" s="88"/>
    </row>
    <row r="7" spans="3:13" ht="21" x14ac:dyDescent="0.4">
      <c r="C7" s="79" t="s">
        <v>44</v>
      </c>
      <c r="D7" s="90">
        <f>Sheet1!C26</f>
        <v>0</v>
      </c>
      <c r="E7" s="91"/>
      <c r="F7" s="80" t="s">
        <v>45</v>
      </c>
      <c r="H7" s="88"/>
      <c r="I7" s="88"/>
      <c r="J7" s="88"/>
      <c r="K7" s="88"/>
      <c r="L7" s="88"/>
      <c r="M7" s="88"/>
    </row>
    <row r="8" spans="3:13" ht="13.5" customHeight="1" x14ac:dyDescent="0.15">
      <c r="C8" s="81"/>
      <c r="D8" s="82" t="s">
        <v>93</v>
      </c>
      <c r="E8" s="81">
        <f>宛名!N27</f>
        <v>0</v>
      </c>
      <c r="F8" s="81" t="s">
        <v>94</v>
      </c>
      <c r="H8" s="88"/>
      <c r="I8" s="88"/>
      <c r="J8" s="88"/>
      <c r="K8" s="88"/>
      <c r="L8" s="88"/>
      <c r="M8" s="88"/>
    </row>
    <row r="9" spans="3:13" x14ac:dyDescent="0.4">
      <c r="H9" s="88"/>
      <c r="I9" s="88"/>
      <c r="J9" s="88"/>
      <c r="K9" s="88"/>
      <c r="L9" s="88"/>
      <c r="M9" s="88"/>
    </row>
    <row r="10" spans="3:13" ht="13.5" customHeight="1" x14ac:dyDescent="0.4">
      <c r="C10" s="24" t="s">
        <v>95</v>
      </c>
      <c r="H10" s="88"/>
      <c r="I10" s="88"/>
      <c r="J10" s="88"/>
      <c r="K10" s="88"/>
      <c r="L10" s="88"/>
      <c r="M10" s="88"/>
    </row>
    <row r="11" spans="3:13" x14ac:dyDescent="0.4">
      <c r="H11" s="88"/>
      <c r="I11" s="88"/>
      <c r="J11" s="88"/>
      <c r="K11" s="88"/>
      <c r="L11" s="88"/>
      <c r="M11" s="88"/>
    </row>
    <row r="12" spans="3:13" x14ac:dyDescent="0.4">
      <c r="H12" s="88"/>
      <c r="I12" s="88"/>
      <c r="J12" s="88"/>
      <c r="K12" s="88"/>
      <c r="L12" s="88"/>
      <c r="M12" s="88"/>
    </row>
    <row r="13" spans="3:13" ht="13.5" customHeight="1" x14ac:dyDescent="0.4">
      <c r="C13" s="24" t="s">
        <v>46</v>
      </c>
      <c r="H13" s="88"/>
      <c r="I13" s="88"/>
      <c r="J13" s="88"/>
      <c r="K13" s="88"/>
      <c r="L13" s="88"/>
      <c r="M13" s="88"/>
    </row>
    <row r="14" spans="3:13" x14ac:dyDescent="0.4">
      <c r="H14" s="27" t="s">
        <v>53</v>
      </c>
    </row>
    <row r="15" spans="3:13" ht="20.25" x14ac:dyDescent="0.2">
      <c r="H15" s="27" t="s" ph="1">
        <v>54</v>
      </c>
    </row>
    <row r="16" spans="3:13" ht="20.25" x14ac:dyDescent="0.2">
      <c r="F16" s="50" t="s">
        <v>96</v>
      </c>
      <c r="H16" s="27" t="s" ph="1">
        <v>55</v>
      </c>
    </row>
    <row r="17" spans="2:9" x14ac:dyDescent="0.4">
      <c r="H17" s="27" t="s">
        <v>56</v>
      </c>
    </row>
    <row r="18" spans="2:9" x14ac:dyDescent="0.4">
      <c r="F18" s="26" t="s">
        <v>49</v>
      </c>
    </row>
    <row r="19" spans="2:9" ht="20.25" customHeight="1" x14ac:dyDescent="0.4">
      <c r="F19" s="29" t="s">
        <v>47</v>
      </c>
      <c r="H19" s="27" t="s">
        <v>57</v>
      </c>
    </row>
    <row r="20" spans="2:9" ht="20.25" customHeight="1" x14ac:dyDescent="0.4">
      <c r="F20" s="26" t="s">
        <v>50</v>
      </c>
      <c r="H20" s="27" t="s">
        <v>58</v>
      </c>
    </row>
    <row r="21" spans="2:9" ht="20.25" customHeight="1" x14ac:dyDescent="0.4">
      <c r="F21" s="26" t="s">
        <v>91</v>
      </c>
      <c r="H21" s="27" t="s">
        <v>59</v>
      </c>
    </row>
    <row r="22" spans="2:9" ht="21.75" customHeight="1" x14ac:dyDescent="0.4">
      <c r="D22" s="24" t="s">
        <v>92</v>
      </c>
      <c r="H22" s="25"/>
      <c r="I22" s="27" t="s">
        <v>62</v>
      </c>
    </row>
    <row r="23" spans="2:9" ht="21.75" customHeight="1" x14ac:dyDescent="0.15">
      <c r="B23" s="27" t="s" ph="1">
        <v>51</v>
      </c>
      <c r="I23" s="27" t="s">
        <v>63</v>
      </c>
    </row>
    <row r="24" spans="2:9" ht="21.75" customHeight="1" x14ac:dyDescent="0.15">
      <c r="B24" s="27" t="s" ph="1">
        <v>61</v>
      </c>
      <c r="I24" s="25" t="s">
        <v>60</v>
      </c>
    </row>
    <row r="25" spans="2:9" ht="20.25" customHeight="1" x14ac:dyDescent="0.4">
      <c r="C25" s="38" t="s">
        <v>52</v>
      </c>
    </row>
    <row r="26" spans="2:9" ht="20.25" customHeight="1" x14ac:dyDescent="0.4"/>
    <row r="27" spans="2:9" ht="20.25" customHeight="1" x14ac:dyDescent="0.4"/>
    <row r="28" spans="2:9" ht="20.25" customHeight="1" x14ac:dyDescent="0.4"/>
    <row r="29" spans="2:9" ht="20.25" customHeight="1" x14ac:dyDescent="0.4"/>
  </sheetData>
  <mergeCells count="4">
    <mergeCell ref="H5:M13"/>
    <mergeCell ref="H3:K3"/>
    <mergeCell ref="D7:E7"/>
    <mergeCell ref="C5:E5"/>
  </mergeCells>
  <phoneticPr fontId="3"/>
  <printOptions horizontalCentered="1" verticalCentere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宛名</vt:lpstr>
      <vt:lpstr>請求書</vt:lpstr>
      <vt:lpstr>Sheet1!Print_Area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toshicon</dc:creator>
  <cp:lastModifiedBy>都市計画コンサルタント協会4</cp:lastModifiedBy>
  <cp:lastPrinted>2024-03-21T02:44:14Z</cp:lastPrinted>
  <dcterms:created xsi:type="dcterms:W3CDTF">2021-10-20T06:05:03Z</dcterms:created>
  <dcterms:modified xsi:type="dcterms:W3CDTF">2024-10-01T03:24:05Z</dcterms:modified>
</cp:coreProperties>
</file>